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List1!$A$1:$C$71</definedName>
  </definedNames>
  <calcPr calcId="145621"/>
</workbook>
</file>

<file path=xl/calcChain.xml><?xml version="1.0" encoding="utf-8"?>
<calcChain xmlns="http://schemas.openxmlformats.org/spreadsheetml/2006/main">
  <c r="D41" i="1" l="1"/>
  <c r="D38" i="1" s="1"/>
  <c r="D35" i="1" s="1"/>
  <c r="D11" i="1"/>
  <c r="D25" i="1" l="1"/>
  <c r="C70" i="1" l="1"/>
  <c r="D55" i="1"/>
  <c r="D66" i="1"/>
  <c r="D62" i="1"/>
  <c r="D51" i="1"/>
  <c r="D47" i="1" l="1"/>
  <c r="D36" i="1"/>
  <c r="D29" i="1"/>
  <c r="D28" i="1" s="1"/>
  <c r="D20" i="1"/>
  <c r="D5" i="1"/>
  <c r="D24" i="1" l="1"/>
  <c r="D70" i="1" s="1"/>
  <c r="D4" i="1"/>
  <c r="D18" i="1" s="1"/>
  <c r="C63" i="1"/>
  <c r="C62" i="1" s="1"/>
  <c r="D71" i="1" l="1"/>
  <c r="C66" i="1"/>
  <c r="C55" i="1"/>
  <c r="C51" i="1"/>
  <c r="C47" i="1"/>
  <c r="C38" i="1"/>
  <c r="C36" i="1"/>
  <c r="C29" i="1"/>
  <c r="C28" i="1" s="1"/>
  <c r="C25" i="1"/>
  <c r="C20" i="1"/>
  <c r="C9" i="1"/>
  <c r="C11" i="1"/>
  <c r="C5" i="1"/>
  <c r="C35" i="1" l="1"/>
  <c r="C24" i="1"/>
  <c r="C4" i="1"/>
  <c r="C18" i="1" s="1"/>
  <c r="C71" i="1" l="1"/>
</calcChain>
</file>

<file path=xl/sharedStrings.xml><?xml version="1.0" encoding="utf-8"?>
<sst xmlns="http://schemas.openxmlformats.org/spreadsheetml/2006/main" count="143" uniqueCount="116">
  <si>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</si>
  <si>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</si>
  <si>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</si>
  <si>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</si>
  <si>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</si>
  <si>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</si>
  <si>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</si>
  <si>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3.1.</t>
  </si>
  <si>
    <t xml:space="preserve">za programske aktivnosti </t>
  </si>
  <si>
    <t>3.2.</t>
  </si>
  <si>
    <t>za funkcioniranje turističkog ureda</t>
  </si>
  <si>
    <t>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</si>
  <si>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</si>
  <si>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</si>
  <si>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</si>
  <si>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</si>
  <si>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</si>
  <si>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</si>
  <si>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</si>
  <si>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Rashodi ureda</t>
  </si>
  <si>
    <t>Rashodi za rad tijela Turističke zajednice</t>
  </si>
  <si>
    <t>II.</t>
  </si>
  <si>
    <t>DIZAJN VRIJEDNOSTI</t>
  </si>
  <si>
    <t>1.1.</t>
  </si>
  <si>
    <t>Manifestacije</t>
  </si>
  <si>
    <t>Kulturno-zabavne</t>
  </si>
  <si>
    <t>Potpore manifestacijama (suorganizacija s drugim subjektima te donacije drugima za manifestacije)</t>
  </si>
  <si>
    <t>Potpora razvoju DMK-a</t>
  </si>
  <si>
    <t>III.</t>
  </si>
  <si>
    <t xml:space="preserve">KOMUNIKACIJA VRIJEDNOSTI </t>
  </si>
  <si>
    <t>Online komunikacije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</si>
  <si>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</si>
  <si>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</si>
  <si>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</si>
  <si>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</si>
  <si>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</si>
  <si>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2.3.</t>
  </si>
  <si>
    <t>Brošure i ostali tiskani materijali</t>
  </si>
  <si>
    <t>2.4.</t>
  </si>
  <si>
    <t>Suveniri i promo materijali</t>
  </si>
  <si>
    <t>2.5.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</si>
  <si>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</si>
  <si>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</si>
  <si>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</si>
  <si>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</si>
  <si>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</si>
  <si>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</si>
  <si>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</si>
  <si>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</si>
  <si>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3. </t>
  </si>
  <si>
    <t>VI.</t>
  </si>
  <si>
    <t>MARKETINŠKA INFRASTRUKTURA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</si>
  <si>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</si>
  <si>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</si>
  <si>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</si>
  <si>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</si>
  <si>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</si>
  <si>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</si>
  <si>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</si>
  <si>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VIII.</t>
  </si>
  <si>
    <r>
      <t xml:space="preserve">OSTALO </t>
    </r>
    <r>
      <rPr>
        <sz val="10"/>
        <rFont val="Calibri"/>
        <family val="2"/>
        <charset val="238"/>
      </rPr>
      <t>(planovi razvoja turizma, strateški marketing planovi i ostalo)</t>
    </r>
  </si>
  <si>
    <t>TRANSFER BORAVIŠNE PRISTOJBE OPĆINI/GRADU (30%)</t>
  </si>
  <si>
    <t>X.</t>
  </si>
  <si>
    <t>POKRIVANJE MANJKA IZ PRETHODNE GODINE ( ukoliko je isti ostvaren)</t>
  </si>
  <si>
    <t>SVEUKUPNO RASHODI</t>
  </si>
  <si>
    <t>Oglašavanje u promotivnim kampanjama javnog i privatnog sektora</t>
  </si>
  <si>
    <t xml:space="preserve">Koordinacija subjekata koji su neposredno ili posredno uključeni u turistički promet </t>
  </si>
  <si>
    <t>Poticanje i pomaganje razvoja turizma na područjima koja nisu turistički razvijena</t>
  </si>
  <si>
    <t>Nagrade i priznanja (Projekt Volim Hrvatsku i ostalo)</t>
  </si>
  <si>
    <t>Donacije iz proračuna Grada Ogulina</t>
  </si>
  <si>
    <t>3.1.1.</t>
  </si>
  <si>
    <t>3.1.2.</t>
  </si>
  <si>
    <t>Donacije iz proračuna Karlovačke županije za programske aktivnosti</t>
  </si>
  <si>
    <t>3.3.</t>
  </si>
  <si>
    <t>Donacije iz Državnog proračuna</t>
  </si>
  <si>
    <t>3.3.1.</t>
  </si>
  <si>
    <t>Ministarstvo turizma - za programske aktivnosti</t>
  </si>
  <si>
    <t>3.4.</t>
  </si>
  <si>
    <t>3.4.1.</t>
  </si>
  <si>
    <t xml:space="preserve">Hrvatska turstička zajednica </t>
  </si>
  <si>
    <t>Donacije sustava TZ - programske aktivnosti</t>
  </si>
  <si>
    <t>3.4.2.</t>
  </si>
  <si>
    <t>TZ Karlovačke županije</t>
  </si>
  <si>
    <t>3.5.</t>
  </si>
  <si>
    <t>Prihodi od drugih aktivnosti u skladu za Zakonom o TZ i promicanju hrv.tur. (čl.10.st.3)</t>
  </si>
  <si>
    <t xml:space="preserve">6. </t>
  </si>
  <si>
    <t xml:space="preserve">Prihodi - donacije </t>
  </si>
  <si>
    <t>Poticanje i sudjelovanje u uređenju grada (osim izgradnje komunalne infrastrukture)</t>
  </si>
  <si>
    <t>2.1.1.</t>
  </si>
  <si>
    <t>2.1.2.</t>
  </si>
  <si>
    <t xml:space="preserve"> </t>
  </si>
  <si>
    <t>1.1.1.</t>
  </si>
  <si>
    <t>1.1.2.</t>
  </si>
  <si>
    <t>2.3.1.</t>
  </si>
  <si>
    <t>2.3.3.</t>
  </si>
  <si>
    <t>Proizvodnja multimedijalnih materijala (CD)</t>
  </si>
  <si>
    <t>Ostali tiskani materijal</t>
  </si>
  <si>
    <t>Rashodi za radnike (Turistički ured i TIC)</t>
  </si>
  <si>
    <t>Donacija predpristupnih fondova - IPA III C za IKB - konačna isplata po Ugovoru</t>
  </si>
  <si>
    <t>Projekt Đulin vrt -  uređenje neuređenih površina</t>
  </si>
  <si>
    <t>Novi proizvod - legende na ruti bajke za strane turiste</t>
  </si>
  <si>
    <t>PLAN</t>
  </si>
  <si>
    <t xml:space="preserve"> Akcija za Moj Ogulin</t>
  </si>
  <si>
    <t>11. OGFB</t>
  </si>
  <si>
    <t>11. Ciklobajka</t>
  </si>
  <si>
    <t>Karta Ogulina i plan grada</t>
  </si>
  <si>
    <t xml:space="preserve">Održivo korištenje kanjona Dobre, Đulinog ponora i spilje Medvedice </t>
  </si>
  <si>
    <t>1.2.</t>
  </si>
  <si>
    <t xml:space="preserve">Turistička signalizacija  </t>
  </si>
  <si>
    <t>Menadžment projekta Ogulin - zavičaj bajke/Strateški marketinški plan</t>
  </si>
  <si>
    <t>Kreiranje dodatne ponude na području grada</t>
  </si>
  <si>
    <t>I. IZMJENE</t>
  </si>
  <si>
    <t>XI.</t>
  </si>
  <si>
    <t xml:space="preserve">Ostali nespomenuti prihodi </t>
  </si>
  <si>
    <t>Studijska putovanja i posjeti novinara</t>
  </si>
  <si>
    <t>PRIJENOS VIŠKA U IDUĆU GODINU - POKRIVANJE MANJKA U IDUĆOJ GODINI (SVEUKUPNI PRIHODI UMANJENI ZA SVEUKUPNE RASHODE): 15000,00 kuna za Đulin vrt - Ugovor KŽ + 13.432,95 trošak budućeg razdoblja (gap travel oglas)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</si>
</sst>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/>
    <xf numFmtId="4" fontId="6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4" fontId="4" fillId="0" borderId="1" xfId="0" applyNumberFormat="1" applyFont="1" applyBorder="1"/>
    <xf numFmtId="4" fontId="7" fillId="0" borderId="1" xfId="0" applyNumberFormat="1" applyFont="1" applyFill="1" applyBorder="1"/>
    <xf numFmtId="4" fontId="7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Layout" zoomScale="130" zoomScaleNormal="190" zoomScalePageLayoutView="130" workbookViewId="0">
      <selection sqref="A1:D71"/>
    </sheetView>
  </sheetViews>
  <sheetFormatPr defaultColWidth="9.109375" defaultRowHeight="13.8" x14ac:dyDescent="0.3"/>
  <cols>
    <col min="1" max="1" width="5.33203125" style="24" bestFit="1" customWidth="1"/>
    <col min="2" max="2" width="47.6640625" style="10" customWidth="1"/>
    <col min="3" max="3" width="13.77734375" style="5" customWidth="1"/>
    <col min="4" max="4" width="9.5546875" style="5" customWidth="1"/>
    <col min="5" max="5" width="9.109375" style="5" customWidth="1"/>
    <col min="6" max="16384" width="9.109375" style="5"/>
  </cols>
  <sheetData>
    <row r="1" spans="1:4" s="2" customFormat="1" ht="36" customHeight="1" x14ac:dyDescent="0.3">
      <c r="A1" s="1" t="s">
        <v>0</v>
      </c>
      <c r="B1" s="1" t="s">
        <v>1</v>
      </c>
      <c r="C1" s="35" t="s">
        <v>101</v>
      </c>
      <c r="D1" s="35" t="s">
        <v>111</v>
      </c>
    </row>
    <row r="2" spans="1:4" x14ac:dyDescent="0.3">
      <c r="A2" s="28" t="s">
        <v>2</v>
      </c>
      <c r="B2" s="29" t="s">
        <v>3</v>
      </c>
      <c r="C2" s="30">
        <v>60000</v>
      </c>
      <c r="D2" s="30">
        <v>65000</v>
      </c>
    </row>
    <row r="3" spans="1:4" x14ac:dyDescent="0.3">
      <c r="A3" s="28" t="s">
        <v>4</v>
      </c>
      <c r="B3" s="29" t="s">
        <v>5</v>
      </c>
      <c r="C3" s="30">
        <v>140000</v>
      </c>
      <c r="D3" s="30">
        <v>148000</v>
      </c>
    </row>
    <row r="4" spans="1:4" x14ac:dyDescent="0.3">
      <c r="A4" s="28" t="s">
        <v>6</v>
      </c>
      <c r="B4" s="29" t="s">
        <v>86</v>
      </c>
      <c r="C4" s="30">
        <f>SUM(C5+C8+C9+C11+C14)</f>
        <v>368864</v>
      </c>
      <c r="D4" s="30">
        <f>SUM(D5+D8+D9+D11+D14)</f>
        <v>252771</v>
      </c>
    </row>
    <row r="5" spans="1:4" x14ac:dyDescent="0.3">
      <c r="A5" s="3" t="s">
        <v>7</v>
      </c>
      <c r="B5" s="4" t="s">
        <v>69</v>
      </c>
      <c r="C5" s="27">
        <f>SUM(C6:C7)</f>
        <v>251000</v>
      </c>
      <c r="D5" s="27">
        <f>SUM(D6:D7)</f>
        <v>200000</v>
      </c>
    </row>
    <row r="6" spans="1:4" x14ac:dyDescent="0.3">
      <c r="A6" s="3" t="s">
        <v>70</v>
      </c>
      <c r="B6" s="6" t="s">
        <v>8</v>
      </c>
      <c r="C6" s="27">
        <v>21000</v>
      </c>
      <c r="D6" s="27">
        <v>20000</v>
      </c>
    </row>
    <row r="7" spans="1:4" x14ac:dyDescent="0.3">
      <c r="A7" s="3" t="s">
        <v>71</v>
      </c>
      <c r="B7" s="6" t="s">
        <v>10</v>
      </c>
      <c r="C7" s="27">
        <v>230000</v>
      </c>
      <c r="D7" s="27">
        <v>180000</v>
      </c>
    </row>
    <row r="8" spans="1:4" ht="27.6" x14ac:dyDescent="0.3">
      <c r="A8" s="3" t="s">
        <v>9</v>
      </c>
      <c r="B8" s="6" t="s">
        <v>72</v>
      </c>
      <c r="C8" s="27">
        <v>15000</v>
      </c>
      <c r="D8" s="46">
        <v>0</v>
      </c>
    </row>
    <row r="9" spans="1:4" x14ac:dyDescent="0.3">
      <c r="A9" s="3" t="s">
        <v>73</v>
      </c>
      <c r="B9" s="6" t="s">
        <v>74</v>
      </c>
      <c r="C9" s="27">
        <f>SUM(C10:C10)</f>
        <v>0</v>
      </c>
      <c r="D9" s="27">
        <v>0</v>
      </c>
    </row>
    <row r="10" spans="1:4" x14ac:dyDescent="0.3">
      <c r="A10" s="3" t="s">
        <v>75</v>
      </c>
      <c r="B10" s="6" t="s">
        <v>76</v>
      </c>
      <c r="C10" s="27">
        <v>0</v>
      </c>
      <c r="D10" s="27">
        <v>0</v>
      </c>
    </row>
    <row r="11" spans="1:4" x14ac:dyDescent="0.3">
      <c r="A11" s="3" t="s">
        <v>77</v>
      </c>
      <c r="B11" s="6" t="s">
        <v>80</v>
      </c>
      <c r="C11" s="27">
        <f>SUM(C12:C13)</f>
        <v>102864</v>
      </c>
      <c r="D11" s="27">
        <f>D12</f>
        <v>52771</v>
      </c>
    </row>
    <row r="12" spans="1:4" x14ac:dyDescent="0.3">
      <c r="A12" s="3" t="s">
        <v>78</v>
      </c>
      <c r="B12" s="6" t="s">
        <v>79</v>
      </c>
      <c r="C12" s="27">
        <v>50000</v>
      </c>
      <c r="D12" s="27">
        <v>52771</v>
      </c>
    </row>
    <row r="13" spans="1:4" x14ac:dyDescent="0.3">
      <c r="A13" s="3" t="s">
        <v>81</v>
      </c>
      <c r="B13" s="6" t="s">
        <v>82</v>
      </c>
      <c r="C13" s="27">
        <v>52864</v>
      </c>
      <c r="D13" s="27">
        <v>0</v>
      </c>
    </row>
    <row r="14" spans="1:4" ht="27.6" x14ac:dyDescent="0.3">
      <c r="A14" s="3" t="s">
        <v>83</v>
      </c>
      <c r="B14" s="6" t="s">
        <v>98</v>
      </c>
      <c r="C14" s="27">
        <v>0</v>
      </c>
      <c r="D14" s="27">
        <v>0</v>
      </c>
    </row>
    <row r="15" spans="1:4" ht="27.6" x14ac:dyDescent="0.3">
      <c r="A15" s="28" t="s">
        <v>11</v>
      </c>
      <c r="B15" s="29" t="s">
        <v>84</v>
      </c>
      <c r="C15" s="30">
        <v>0</v>
      </c>
      <c r="D15" s="30">
        <v>2800</v>
      </c>
    </row>
    <row r="16" spans="1:4" x14ac:dyDescent="0.3">
      <c r="A16" s="28" t="s">
        <v>12</v>
      </c>
      <c r="B16" s="29" t="s">
        <v>113</v>
      </c>
      <c r="C16" s="30">
        <v>300</v>
      </c>
      <c r="D16" s="30">
        <v>5610</v>
      </c>
    </row>
    <row r="17" spans="1:4" ht="27.6" x14ac:dyDescent="0.3">
      <c r="A17" s="31" t="s">
        <v>85</v>
      </c>
      <c r="B17" s="32" t="s">
        <v>13</v>
      </c>
      <c r="C17" s="30">
        <v>71940</v>
      </c>
      <c r="D17" s="30">
        <v>87600</v>
      </c>
    </row>
    <row r="18" spans="1:4" x14ac:dyDescent="0.3">
      <c r="A18" s="8"/>
      <c r="B18" s="9" t="s">
        <v>15</v>
      </c>
      <c r="C18" s="33">
        <f>SUM(C2+C3+C4+C15+C16+C17)</f>
        <v>641104</v>
      </c>
      <c r="D18" s="33">
        <f>SUM(D2+D3+D4+D15+D16+D17)</f>
        <v>561781</v>
      </c>
    </row>
    <row r="19" spans="1:4" x14ac:dyDescent="0.3">
      <c r="A19" s="1" t="s">
        <v>0</v>
      </c>
      <c r="B19" s="1" t="s">
        <v>16</v>
      </c>
      <c r="C19" s="35"/>
      <c r="D19" s="35"/>
    </row>
    <row r="20" spans="1:4" s="10" customFormat="1" x14ac:dyDescent="0.3">
      <c r="A20" s="11" t="s">
        <v>17</v>
      </c>
      <c r="B20" s="12" t="s">
        <v>18</v>
      </c>
      <c r="C20" s="34">
        <f>SUM(C21:C23)</f>
        <v>370000</v>
      </c>
      <c r="D20" s="34">
        <f>SUM(D21:D23)</f>
        <v>284500</v>
      </c>
    </row>
    <row r="21" spans="1:4" x14ac:dyDescent="0.3">
      <c r="A21" s="3" t="s">
        <v>2</v>
      </c>
      <c r="B21" s="7" t="s">
        <v>97</v>
      </c>
      <c r="C21" s="27">
        <v>315000</v>
      </c>
      <c r="D21" s="27">
        <v>175000</v>
      </c>
    </row>
    <row r="22" spans="1:4" x14ac:dyDescent="0.3">
      <c r="A22" s="3" t="s">
        <v>4</v>
      </c>
      <c r="B22" s="7" t="s">
        <v>19</v>
      </c>
      <c r="C22" s="27">
        <v>50000</v>
      </c>
      <c r="D22" s="27">
        <v>109000</v>
      </c>
    </row>
    <row r="23" spans="1:4" x14ac:dyDescent="0.3">
      <c r="A23" s="3" t="s">
        <v>6</v>
      </c>
      <c r="B23" s="7" t="s">
        <v>20</v>
      </c>
      <c r="C23" s="27">
        <v>5000</v>
      </c>
      <c r="D23" s="27">
        <v>500</v>
      </c>
    </row>
    <row r="24" spans="1:4" x14ac:dyDescent="0.3">
      <c r="A24" s="11" t="s">
        <v>21</v>
      </c>
      <c r="B24" s="13" t="s">
        <v>22</v>
      </c>
      <c r="C24" s="34">
        <f>SUM(C25+C28+C33+C34)</f>
        <v>100500</v>
      </c>
      <c r="D24" s="34">
        <f>SUM(D25+D28+D33+D34)</f>
        <v>110235.28</v>
      </c>
    </row>
    <row r="25" spans="1:4" ht="27.6" x14ac:dyDescent="0.3">
      <c r="A25" s="25" t="s">
        <v>2</v>
      </c>
      <c r="B25" s="15" t="s">
        <v>87</v>
      </c>
      <c r="C25" s="36">
        <f>SUM(C26:C27)</f>
        <v>18000</v>
      </c>
      <c r="D25" s="47">
        <f>SUM(D26:D27)</f>
        <v>32405</v>
      </c>
    </row>
    <row r="26" spans="1:4" x14ac:dyDescent="0.3">
      <c r="A26" s="14" t="s">
        <v>91</v>
      </c>
      <c r="B26" s="16" t="s">
        <v>99</v>
      </c>
      <c r="C26" s="36">
        <v>15000</v>
      </c>
      <c r="D26" s="48">
        <v>29405</v>
      </c>
    </row>
    <row r="27" spans="1:4" x14ac:dyDescent="0.3">
      <c r="A27" s="14" t="s">
        <v>92</v>
      </c>
      <c r="B27" s="16" t="s">
        <v>102</v>
      </c>
      <c r="C27" s="36">
        <v>3000</v>
      </c>
      <c r="D27" s="27">
        <v>3000</v>
      </c>
    </row>
    <row r="28" spans="1:4" x14ac:dyDescent="0.3">
      <c r="A28" s="14" t="s">
        <v>4</v>
      </c>
      <c r="B28" s="16" t="s">
        <v>24</v>
      </c>
      <c r="C28" s="36">
        <f>SUM(C29+C32)</f>
        <v>81500</v>
      </c>
      <c r="D28" s="36">
        <f>SUM(D29+D32)</f>
        <v>76851</v>
      </c>
    </row>
    <row r="29" spans="1:4" x14ac:dyDescent="0.3">
      <c r="A29" s="14" t="s">
        <v>33</v>
      </c>
      <c r="B29" s="17" t="s">
        <v>25</v>
      </c>
      <c r="C29" s="36">
        <f>SUM(C30:C31)</f>
        <v>80500</v>
      </c>
      <c r="D29" s="36">
        <f>SUM(D30:D31)</f>
        <v>76000</v>
      </c>
    </row>
    <row r="30" spans="1:4" x14ac:dyDescent="0.3">
      <c r="A30" s="14" t="s">
        <v>88</v>
      </c>
      <c r="B30" s="17" t="s">
        <v>103</v>
      </c>
      <c r="C30" s="36">
        <v>80000</v>
      </c>
      <c r="D30" s="27">
        <v>75000</v>
      </c>
    </row>
    <row r="31" spans="1:4" x14ac:dyDescent="0.3">
      <c r="A31" s="14" t="s">
        <v>89</v>
      </c>
      <c r="B31" s="17" t="s">
        <v>104</v>
      </c>
      <c r="C31" s="36">
        <v>500</v>
      </c>
      <c r="D31" s="27">
        <v>1000</v>
      </c>
    </row>
    <row r="32" spans="1:4" ht="27.6" x14ac:dyDescent="0.3">
      <c r="A32" s="25" t="s">
        <v>34</v>
      </c>
      <c r="B32" s="17" t="s">
        <v>26</v>
      </c>
      <c r="C32" s="36">
        <v>1000</v>
      </c>
      <c r="D32" s="36">
        <v>851</v>
      </c>
    </row>
    <row r="33" spans="1:7" x14ac:dyDescent="0.3">
      <c r="A33" s="14" t="s">
        <v>6</v>
      </c>
      <c r="B33" s="16" t="s">
        <v>100</v>
      </c>
      <c r="C33" s="36">
        <v>1000</v>
      </c>
      <c r="D33" s="36">
        <v>979.28</v>
      </c>
    </row>
    <row r="34" spans="1:7" x14ac:dyDescent="0.3">
      <c r="A34" s="14" t="s">
        <v>11</v>
      </c>
      <c r="B34" s="18" t="s">
        <v>27</v>
      </c>
      <c r="C34" s="36">
        <v>0</v>
      </c>
      <c r="D34" s="36">
        <v>0</v>
      </c>
    </row>
    <row r="35" spans="1:7" x14ac:dyDescent="0.3">
      <c r="A35" s="11" t="s">
        <v>28</v>
      </c>
      <c r="B35" s="13" t="s">
        <v>29</v>
      </c>
      <c r="C35" s="34">
        <f>SUM(C46+C38+C36)</f>
        <v>95580</v>
      </c>
      <c r="D35" s="34">
        <f>D36+D38+D46</f>
        <v>91336.83</v>
      </c>
    </row>
    <row r="36" spans="1:7" x14ac:dyDescent="0.3">
      <c r="A36" s="19" t="s">
        <v>2</v>
      </c>
      <c r="B36" s="20" t="s">
        <v>30</v>
      </c>
      <c r="C36" s="37">
        <f>SUM(C37:C37)</f>
        <v>0</v>
      </c>
      <c r="D36" s="37">
        <f>SUM(D37:D37)</f>
        <v>0</v>
      </c>
      <c r="G36" s="5" t="s">
        <v>90</v>
      </c>
    </row>
    <row r="37" spans="1:7" x14ac:dyDescent="0.3">
      <c r="A37" s="3" t="s">
        <v>23</v>
      </c>
      <c r="B37" s="7" t="s">
        <v>31</v>
      </c>
      <c r="C37" s="27">
        <v>0</v>
      </c>
      <c r="D37" s="27">
        <v>0</v>
      </c>
    </row>
    <row r="38" spans="1:7" x14ac:dyDescent="0.3">
      <c r="A38" s="19" t="s">
        <v>4</v>
      </c>
      <c r="B38" s="20" t="s">
        <v>32</v>
      </c>
      <c r="C38" s="42">
        <f>SUM(C39:C43)</f>
        <v>86580</v>
      </c>
      <c r="D38" s="42">
        <f>D39+D40+D41+D44+D45</f>
        <v>82336.83</v>
      </c>
    </row>
    <row r="39" spans="1:7" ht="27.6" x14ac:dyDescent="0.3">
      <c r="A39" s="25" t="s">
        <v>33</v>
      </c>
      <c r="B39" s="7" t="s">
        <v>65</v>
      </c>
      <c r="C39" s="27">
        <v>66080</v>
      </c>
      <c r="D39" s="27">
        <v>52836.83</v>
      </c>
      <c r="E39" s="5" t="s">
        <v>90</v>
      </c>
    </row>
    <row r="40" spans="1:7" ht="15.75" customHeight="1" x14ac:dyDescent="0.3">
      <c r="A40" s="3" t="s">
        <v>34</v>
      </c>
      <c r="B40" s="7" t="s">
        <v>35</v>
      </c>
      <c r="C40" s="27">
        <v>500</v>
      </c>
      <c r="D40" s="27">
        <v>0</v>
      </c>
    </row>
    <row r="41" spans="1:7" x14ac:dyDescent="0.3">
      <c r="A41" s="3" t="s">
        <v>36</v>
      </c>
      <c r="B41" s="7" t="s">
        <v>37</v>
      </c>
      <c r="C41" s="27">
        <v>0</v>
      </c>
      <c r="D41" s="27">
        <f>D42+D43</f>
        <v>19500</v>
      </c>
    </row>
    <row r="42" spans="1:7" x14ac:dyDescent="0.3">
      <c r="A42" s="3" t="s">
        <v>93</v>
      </c>
      <c r="B42" s="7" t="s">
        <v>105</v>
      </c>
      <c r="C42" s="27">
        <v>20000</v>
      </c>
      <c r="D42" s="27">
        <v>19500</v>
      </c>
    </row>
    <row r="43" spans="1:7" x14ac:dyDescent="0.3">
      <c r="A43" s="3" t="s">
        <v>94</v>
      </c>
      <c r="B43" s="7" t="s">
        <v>96</v>
      </c>
      <c r="C43" s="27">
        <v>0</v>
      </c>
      <c r="D43" s="27">
        <v>0</v>
      </c>
    </row>
    <row r="44" spans="1:7" x14ac:dyDescent="0.3">
      <c r="A44" s="19" t="s">
        <v>38</v>
      </c>
      <c r="B44" s="43" t="s">
        <v>39</v>
      </c>
      <c r="C44" s="27">
        <v>0</v>
      </c>
      <c r="D44" s="27">
        <v>0</v>
      </c>
    </row>
    <row r="45" spans="1:7" x14ac:dyDescent="0.3">
      <c r="A45" s="19" t="s">
        <v>40</v>
      </c>
      <c r="B45" s="43" t="s">
        <v>41</v>
      </c>
      <c r="C45" s="27">
        <v>5000</v>
      </c>
      <c r="D45" s="27">
        <v>10000</v>
      </c>
    </row>
    <row r="46" spans="1:7" x14ac:dyDescent="0.3">
      <c r="A46" s="19" t="s">
        <v>6</v>
      </c>
      <c r="B46" s="45" t="s">
        <v>108</v>
      </c>
      <c r="C46" s="27">
        <v>9000</v>
      </c>
      <c r="D46" s="27">
        <v>9000</v>
      </c>
    </row>
    <row r="47" spans="1:7" x14ac:dyDescent="0.3">
      <c r="A47" s="11" t="s">
        <v>42</v>
      </c>
      <c r="B47" s="13" t="s">
        <v>43</v>
      </c>
      <c r="C47" s="34">
        <f>SUM(C48:C50)</f>
        <v>9000</v>
      </c>
      <c r="D47" s="34">
        <f>SUM(D48:D50)</f>
        <v>9934.75</v>
      </c>
    </row>
    <row r="48" spans="1:7" ht="27.6" x14ac:dyDescent="0.3">
      <c r="A48" s="25" t="s">
        <v>2</v>
      </c>
      <c r="B48" s="7" t="s">
        <v>44</v>
      </c>
      <c r="C48" s="27">
        <v>7000</v>
      </c>
      <c r="D48" s="27">
        <v>2400</v>
      </c>
    </row>
    <row r="49" spans="1:4" x14ac:dyDescent="0.3">
      <c r="A49" s="3" t="s">
        <v>4</v>
      </c>
      <c r="B49" s="7" t="s">
        <v>114</v>
      </c>
      <c r="C49" s="27">
        <v>2000</v>
      </c>
      <c r="D49" s="27">
        <v>7134.75</v>
      </c>
    </row>
    <row r="50" spans="1:4" x14ac:dyDescent="0.3">
      <c r="A50" s="3" t="s">
        <v>6</v>
      </c>
      <c r="B50" s="7" t="s">
        <v>45</v>
      </c>
      <c r="C50" s="27">
        <v>0</v>
      </c>
      <c r="D50" s="27">
        <v>400</v>
      </c>
    </row>
    <row r="51" spans="1:4" x14ac:dyDescent="0.3">
      <c r="A51" s="11" t="s">
        <v>46</v>
      </c>
      <c r="B51" s="13" t="s">
        <v>47</v>
      </c>
      <c r="C51" s="34">
        <f>SUM(C52:C54)</f>
        <v>2000</v>
      </c>
      <c r="D51" s="34">
        <f>SUM(D52:D54)</f>
        <v>3470.02</v>
      </c>
    </row>
    <row r="52" spans="1:4" x14ac:dyDescent="0.3">
      <c r="A52" s="3" t="s">
        <v>2</v>
      </c>
      <c r="B52" s="7" t="s">
        <v>48</v>
      </c>
      <c r="C52" s="27">
        <v>1000</v>
      </c>
      <c r="D52" s="27">
        <v>2795</v>
      </c>
    </row>
    <row r="53" spans="1:4" ht="27.6" x14ac:dyDescent="0.3">
      <c r="A53" s="25" t="s">
        <v>4</v>
      </c>
      <c r="B53" s="7" t="s">
        <v>66</v>
      </c>
      <c r="C53" s="27">
        <v>1000</v>
      </c>
      <c r="D53" s="27">
        <v>675.02</v>
      </c>
    </row>
    <row r="54" spans="1:4" x14ac:dyDescent="0.3">
      <c r="A54" s="3" t="s">
        <v>49</v>
      </c>
      <c r="B54" s="7" t="s">
        <v>68</v>
      </c>
      <c r="C54" s="27">
        <v>0</v>
      </c>
      <c r="D54" s="27">
        <v>0</v>
      </c>
    </row>
    <row r="55" spans="1:4" x14ac:dyDescent="0.3">
      <c r="A55" s="11" t="s">
        <v>50</v>
      </c>
      <c r="B55" s="21" t="s">
        <v>51</v>
      </c>
      <c r="C55" s="34">
        <f>SUM(C56:C61)</f>
        <v>1000</v>
      </c>
      <c r="D55" s="34">
        <f>SUM(D56:D61)</f>
        <v>6074.48</v>
      </c>
    </row>
    <row r="56" spans="1:4" x14ac:dyDescent="0.3">
      <c r="A56" s="3" t="s">
        <v>2</v>
      </c>
      <c r="B56" s="18" t="s">
        <v>95</v>
      </c>
      <c r="C56" s="27">
        <v>0</v>
      </c>
      <c r="D56" s="27">
        <v>2950</v>
      </c>
    </row>
    <row r="57" spans="1:4" x14ac:dyDescent="0.3">
      <c r="A57" s="3" t="s">
        <v>4</v>
      </c>
      <c r="B57" s="7" t="s">
        <v>52</v>
      </c>
      <c r="C57" s="27">
        <v>0</v>
      </c>
      <c r="D57" s="27">
        <v>0</v>
      </c>
    </row>
    <row r="58" spans="1:4" x14ac:dyDescent="0.3">
      <c r="A58" s="3" t="s">
        <v>6</v>
      </c>
      <c r="B58" s="7" t="s">
        <v>53</v>
      </c>
      <c r="C58" s="27">
        <v>0</v>
      </c>
      <c r="D58" s="27">
        <v>0</v>
      </c>
    </row>
    <row r="59" spans="1:4" x14ac:dyDescent="0.3">
      <c r="A59" s="3" t="s">
        <v>11</v>
      </c>
      <c r="B59" s="7" t="s">
        <v>54</v>
      </c>
      <c r="C59" s="27">
        <v>0</v>
      </c>
      <c r="D59" s="27">
        <v>2789.62</v>
      </c>
    </row>
    <row r="60" spans="1:4" x14ac:dyDescent="0.3">
      <c r="A60" s="3" t="s">
        <v>12</v>
      </c>
      <c r="B60" s="7" t="s">
        <v>55</v>
      </c>
      <c r="C60" s="27">
        <v>0</v>
      </c>
      <c r="D60" s="27">
        <v>0</v>
      </c>
    </row>
    <row r="61" spans="1:4" ht="27.6" x14ac:dyDescent="0.3">
      <c r="A61" s="25" t="s">
        <v>14</v>
      </c>
      <c r="B61" s="7" t="s">
        <v>56</v>
      </c>
      <c r="C61" s="27">
        <v>1000</v>
      </c>
      <c r="D61" s="27">
        <v>334.86</v>
      </c>
    </row>
    <row r="62" spans="1:4" x14ac:dyDescent="0.3">
      <c r="A62" s="11" t="s">
        <v>57</v>
      </c>
      <c r="B62" s="13" t="s">
        <v>58</v>
      </c>
      <c r="C62" s="34">
        <f>SUM(C63)</f>
        <v>35000</v>
      </c>
      <c r="D62" s="34">
        <f>SUM(D63)</f>
        <v>0</v>
      </c>
    </row>
    <row r="63" spans="1:4" ht="27.6" x14ac:dyDescent="0.3">
      <c r="A63" s="25" t="s">
        <v>2</v>
      </c>
      <c r="B63" s="44" t="s">
        <v>67</v>
      </c>
      <c r="C63" s="27">
        <f>SUM(C64:C65)</f>
        <v>35000</v>
      </c>
      <c r="D63" s="27">
        <v>0</v>
      </c>
    </row>
    <row r="64" spans="1:4" ht="27.6" x14ac:dyDescent="0.3">
      <c r="A64" s="25" t="s">
        <v>23</v>
      </c>
      <c r="B64" s="7" t="s">
        <v>106</v>
      </c>
      <c r="C64" s="27">
        <v>0</v>
      </c>
      <c r="D64" s="27">
        <v>0</v>
      </c>
    </row>
    <row r="65" spans="1:4" x14ac:dyDescent="0.3">
      <c r="A65" s="25" t="s">
        <v>107</v>
      </c>
      <c r="B65" s="7" t="s">
        <v>110</v>
      </c>
      <c r="C65" s="27">
        <v>35000</v>
      </c>
      <c r="D65" s="27">
        <v>0</v>
      </c>
    </row>
    <row r="66" spans="1:4" ht="27.6" x14ac:dyDescent="0.3">
      <c r="A66" s="26" t="s">
        <v>59</v>
      </c>
      <c r="B66" s="13" t="s">
        <v>60</v>
      </c>
      <c r="C66" s="34">
        <f>SUM(C67:C67)</f>
        <v>10000</v>
      </c>
      <c r="D66" s="34">
        <f>SUM(D67:D67)</f>
        <v>8289.94</v>
      </c>
    </row>
    <row r="67" spans="1:4" ht="27.6" x14ac:dyDescent="0.3">
      <c r="A67" s="39" t="s">
        <v>2</v>
      </c>
      <c r="B67" s="16" t="s">
        <v>109</v>
      </c>
      <c r="C67" s="36">
        <v>10000</v>
      </c>
      <c r="D67" s="36">
        <v>8289.94</v>
      </c>
    </row>
    <row r="68" spans="1:4" s="40" customFormat="1" x14ac:dyDescent="0.3">
      <c r="A68" s="11" t="s">
        <v>62</v>
      </c>
      <c r="B68" s="13" t="s">
        <v>61</v>
      </c>
      <c r="C68" s="34">
        <v>18000</v>
      </c>
      <c r="D68" s="34">
        <v>19500</v>
      </c>
    </row>
    <row r="69" spans="1:4" s="41" customFormat="1" ht="27.6" x14ac:dyDescent="0.3">
      <c r="A69" s="26" t="s">
        <v>112</v>
      </c>
      <c r="B69" s="21" t="s">
        <v>63</v>
      </c>
      <c r="C69" s="34">
        <v>0</v>
      </c>
      <c r="D69" s="34">
        <v>0</v>
      </c>
    </row>
    <row r="70" spans="1:4" x14ac:dyDescent="0.3">
      <c r="A70" s="8"/>
      <c r="B70" s="9" t="s">
        <v>64</v>
      </c>
      <c r="C70" s="33">
        <f>C69+C68+C66+C62+C55+C51+C47+C35+C24+C20</f>
        <v>641080</v>
      </c>
      <c r="D70" s="33">
        <f>D69+D68+D66+D62+D55+D51+D47+D35+D24+D20</f>
        <v>533341.30000000005</v>
      </c>
    </row>
    <row r="71" spans="1:4" ht="69" x14ac:dyDescent="0.3">
      <c r="A71" s="22"/>
      <c r="B71" s="23" t="s">
        <v>115</v>
      </c>
      <c r="C71" s="38">
        <f>C18-C70</f>
        <v>24</v>
      </c>
      <c r="D71" s="38">
        <f>D18-D70</f>
        <v>28439.699999999953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&amp;CFINANCIJSKI PLAN ZA 2016. i I. IZMJENE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2017-02-01T08:45:39Z</dcterms:modified>
</cp:coreProperties>
</file>